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ofiaarnetoli/Desktop/"/>
    </mc:Choice>
  </mc:AlternateContent>
  <bookViews>
    <workbookView xWindow="20" yWindow="460" windowWidth="25600" windowHeight="14320" tabRatio="500" activeTab="2"/>
  </bookViews>
  <sheets>
    <sheet name="DATI" sheetId="1" r:id="rId1"/>
    <sheet name="REGRESSIONE 1" sheetId="13" r:id="rId2"/>
    <sheet name="BATTITI" sheetId="3" r:id="rId3"/>
    <sheet name="REGRESSIONE 2" sheetId="12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3" l="1"/>
  <c r="I4" i="13"/>
  <c r="I5" i="12"/>
  <c r="H5" i="12"/>
  <c r="O10" i="1"/>
  <c r="O7" i="1"/>
  <c r="O4" i="1"/>
  <c r="M7" i="3"/>
  <c r="M10" i="3"/>
  <c r="M4" i="3"/>
  <c r="B29" i="3"/>
  <c r="B28" i="3"/>
  <c r="B27" i="3"/>
  <c r="B26" i="3"/>
  <c r="B25" i="3"/>
  <c r="B24" i="3"/>
  <c r="B23" i="3"/>
  <c r="B22" i="3"/>
</calcChain>
</file>

<file path=xl/sharedStrings.xml><?xml version="1.0" encoding="utf-8"?>
<sst xmlns="http://schemas.openxmlformats.org/spreadsheetml/2006/main" count="86" uniqueCount="48">
  <si>
    <t>110,38 g</t>
  </si>
  <si>
    <t>Massa (g)</t>
  </si>
  <si>
    <t>PERIODO DI OSCILLAZIONE (s)</t>
  </si>
  <si>
    <t>LUNGHEZZA DEL FILO (m)</t>
  </si>
  <si>
    <t>MASSA (g)</t>
  </si>
  <si>
    <t>PERIODO DI OSCILLAZIONE^2 (s)</t>
  </si>
  <si>
    <t>ERRORE PERIODO DI OSCILLAZIONE(S)</t>
  </si>
  <si>
    <t>ERRORE LUNGHEZZA DEL FILO (M)</t>
  </si>
  <si>
    <t>PERIODO DI OSCILLAZIONE (BAT)</t>
  </si>
  <si>
    <t>ERRORE PERIODO DI OSCILLAZIONE(BAT)</t>
  </si>
  <si>
    <t>PERIODO DI OSCILLAZIONE^2 (BAT)</t>
  </si>
  <si>
    <t>ACCELERAZIONE</t>
  </si>
  <si>
    <t>ERRORE</t>
  </si>
  <si>
    <t>ACCELLERAZIONE</t>
  </si>
  <si>
    <t>MEDIA ACCELLERAZIONE</t>
  </si>
  <si>
    <t>DEV. STANDARD ACCELERAZIONE</t>
  </si>
  <si>
    <t>STANDARD ERROR</t>
  </si>
  <si>
    <t>media accelerazione</t>
  </si>
  <si>
    <t>dev. Standard accelerazione</t>
  </si>
  <si>
    <t>standard error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</si>
  <si>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</si>
  <si>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</si>
  <si>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</si>
  <si>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</si>
  <si>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</si>
  <si>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</si>
  <si>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</si>
  <si>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</si>
  <si>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</si>
  <si>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</si>
  <si>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</si>
  <si>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</si>
  <si>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</si>
  <si>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</si>
  <si>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</si>
  <si>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</si>
  <si>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</si>
  <si>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</si>
  <si>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</si>
  <si>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</si>
  <si>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</si>
  <si>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</si>
  <si>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</si>
  <si>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</si>
  <si>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Variabile X 1</t>
  </si>
  <si>
    <t>Standard Error</t>
  </si>
  <si>
    <t>Accelerazione g</t>
  </si>
  <si>
    <t>ERRORE PERIODO DI OSCILLAZIONE^2(BAT)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</si>
</sst>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Continuous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10" fillId="0" borderId="2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5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400"/>
              <a:t>L-T</a:t>
            </a:r>
          </a:p>
        </c:rich>
      </c:tx>
      <c:layout>
        <c:manualLayout>
          <c:xMode val="edge"/>
          <c:yMode val="edge"/>
          <c:x val="0.493834938160929"/>
          <c:y val="0.03809145799054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0473601658608793"/>
          <c:y val="0.153302371943092"/>
          <c:w val="0.925550638408598"/>
          <c:h val="0.780995361790118"/>
        </c:manualLayout>
      </c:layout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DATI!$C$3:$C$11</c:f>
              <c:numCache>
                <c:formatCode>General</c:formatCode>
                <c:ptCount val="9"/>
                <c:pt idx="0">
                  <c:v>0.63</c:v>
                </c:pt>
                <c:pt idx="1">
                  <c:v>0.9</c:v>
                </c:pt>
                <c:pt idx="2">
                  <c:v>1.26</c:v>
                </c:pt>
                <c:pt idx="3">
                  <c:v>1.56</c:v>
                </c:pt>
                <c:pt idx="4">
                  <c:v>1.79</c:v>
                </c:pt>
                <c:pt idx="5">
                  <c:v>1.99</c:v>
                </c:pt>
                <c:pt idx="6">
                  <c:v>2.2</c:v>
                </c:pt>
                <c:pt idx="7">
                  <c:v>2.38</c:v>
                </c:pt>
                <c:pt idx="8">
                  <c:v>3.43</c:v>
                </c:pt>
              </c:numCache>
            </c:numRef>
          </c:xVal>
          <c:yVal>
            <c:numRef>
              <c:f>DATI!$D$3:$D$11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2.91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447520"/>
        <c:axId val="1316449568"/>
      </c:scatterChart>
      <c:valAx>
        <c:axId val="131644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6449568"/>
        <c:crosses val="autoZero"/>
        <c:crossBetween val="midCat"/>
      </c:valAx>
      <c:valAx>
        <c:axId val="13164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644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400"/>
              <a:t>L-T^2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0510054233355874"/>
          <c:y val="0.138188953946016"/>
          <c:w val="0.915467135404185"/>
          <c:h val="0.780539532803833"/>
        </c:manualLayout>
      </c:layout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DATI!$C$22:$C$30</c:f>
              <c:numCache>
                <c:formatCode>General</c:formatCode>
                <c:ptCount val="9"/>
                <c:pt idx="0">
                  <c:v>0.39</c:v>
                </c:pt>
                <c:pt idx="1">
                  <c:v>0.81</c:v>
                </c:pt>
                <c:pt idx="2">
                  <c:v>1.59</c:v>
                </c:pt>
                <c:pt idx="3">
                  <c:v>2.43</c:v>
                </c:pt>
                <c:pt idx="4">
                  <c:v>3.2</c:v>
                </c:pt>
                <c:pt idx="5">
                  <c:v>3.96</c:v>
                </c:pt>
                <c:pt idx="6">
                  <c:v>4.84</c:v>
                </c:pt>
                <c:pt idx="7">
                  <c:v>5.66</c:v>
                </c:pt>
                <c:pt idx="8">
                  <c:v>11.76</c:v>
                </c:pt>
              </c:numCache>
            </c:numRef>
          </c:xVal>
          <c:yVal>
            <c:numRef>
              <c:f>DATI!$D$22:$D$30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2.91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019344"/>
        <c:axId val="1345021392"/>
      </c:scatterChart>
      <c:valAx>
        <c:axId val="134501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5021392"/>
        <c:crosses val="autoZero"/>
        <c:crossBetween val="midCat"/>
      </c:valAx>
      <c:valAx>
        <c:axId val="134502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5019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</a:t>
            </a:r>
            <a:r>
              <a:rPr lang="it-IT" baseline="0"/>
              <a:t> regressione lineare L-T^2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DATI!$C$22:$C$30</c:f>
              <c:numCache>
                <c:formatCode>General</c:formatCode>
                <c:ptCount val="9"/>
                <c:pt idx="0">
                  <c:v>0.39</c:v>
                </c:pt>
                <c:pt idx="1">
                  <c:v>0.81</c:v>
                </c:pt>
                <c:pt idx="2">
                  <c:v>1.59</c:v>
                </c:pt>
                <c:pt idx="3">
                  <c:v>2.43</c:v>
                </c:pt>
                <c:pt idx="4">
                  <c:v>3.2</c:v>
                </c:pt>
                <c:pt idx="5">
                  <c:v>3.96</c:v>
                </c:pt>
                <c:pt idx="6">
                  <c:v>4.84</c:v>
                </c:pt>
                <c:pt idx="7">
                  <c:v>5.66</c:v>
                </c:pt>
                <c:pt idx="8">
                  <c:v>11.76</c:v>
                </c:pt>
              </c:numCache>
            </c:numRef>
          </c:xVal>
          <c:yVal>
            <c:numRef>
              <c:f>DATI!$D$22:$D$30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2.91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563152"/>
        <c:axId val="1347560832"/>
      </c:scatterChart>
      <c:valAx>
        <c:axId val="134756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560832"/>
        <c:crosses val="autoZero"/>
        <c:crossBetween val="midCat"/>
      </c:valAx>
      <c:valAx>
        <c:axId val="13475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56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L-T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BATTITI!$B$3:$B$10</c:f>
              <c:numCache>
                <c:formatCode>General</c:formatCode>
                <c:ptCount val="8"/>
                <c:pt idx="0">
                  <c:v>0.8</c:v>
                </c:pt>
                <c:pt idx="1">
                  <c:v>1.0</c:v>
                </c:pt>
                <c:pt idx="2">
                  <c:v>1.3</c:v>
                </c:pt>
                <c:pt idx="3">
                  <c:v>1.5</c:v>
                </c:pt>
                <c:pt idx="4">
                  <c:v>1.8</c:v>
                </c:pt>
                <c:pt idx="5">
                  <c:v>2.0</c:v>
                </c:pt>
                <c:pt idx="6">
                  <c:v>2.3</c:v>
                </c:pt>
                <c:pt idx="7">
                  <c:v>2.5</c:v>
                </c:pt>
              </c:numCache>
            </c:numRef>
          </c:xVal>
          <c:yVal>
            <c:numRef>
              <c:f>BATTITI!$C$3:$C$10</c:f>
              <c:numCache>
                <c:formatCode>General</c:formatCode>
                <c:ptCount val="8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6E-4F82-903A-77E76850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414864"/>
        <c:axId val="1316416496"/>
      </c:scatterChart>
      <c:valAx>
        <c:axId val="131641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6416496"/>
        <c:crosses val="autoZero"/>
        <c:crossBetween val="midCat"/>
      </c:valAx>
      <c:valAx>
        <c:axId val="131641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6414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L-T^2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BATTITI!$B$22:$B$29</c:f>
              <c:numCache>
                <c:formatCode>General</c:formatCode>
                <c:ptCount val="8"/>
                <c:pt idx="0">
                  <c:v>0.64</c:v>
                </c:pt>
                <c:pt idx="1">
                  <c:v>1.0</c:v>
                </c:pt>
                <c:pt idx="2">
                  <c:v>1.69</c:v>
                </c:pt>
                <c:pt idx="3">
                  <c:v>2.25</c:v>
                </c:pt>
                <c:pt idx="4">
                  <c:v>3.24</c:v>
                </c:pt>
                <c:pt idx="5">
                  <c:v>4.0</c:v>
                </c:pt>
                <c:pt idx="6">
                  <c:v>5.29</c:v>
                </c:pt>
                <c:pt idx="7">
                  <c:v>6.25</c:v>
                </c:pt>
              </c:numCache>
            </c:numRef>
          </c:xVal>
          <c:yVal>
            <c:numRef>
              <c:f>BATTITI!$C$22:$C$29</c:f>
              <c:numCache>
                <c:formatCode>General</c:formatCode>
                <c:ptCount val="8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8C-4758-8C06-BDB6D253A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483808"/>
        <c:axId val="1316661968"/>
      </c:scatterChart>
      <c:valAx>
        <c:axId val="131648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6661968"/>
        <c:crosses val="autoZero"/>
        <c:crossBetween val="midCat"/>
      </c:valAx>
      <c:valAx>
        <c:axId val="131666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648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</a:t>
            </a:r>
            <a:r>
              <a:rPr lang="it-IT" baseline="0"/>
              <a:t> regressione lineare L-T^2</a:t>
            </a:r>
            <a:endParaRPr lang="it-IT"/>
          </a:p>
        </c:rich>
      </c:tx>
      <c:layout>
        <c:manualLayout>
          <c:xMode val="edge"/>
          <c:yMode val="edge"/>
          <c:x val="0.225625114578022"/>
          <c:y val="0.0509258389896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BATTITI!$B$22:$B$29</c:f>
              <c:numCache>
                <c:formatCode>General</c:formatCode>
                <c:ptCount val="8"/>
                <c:pt idx="0">
                  <c:v>0.64</c:v>
                </c:pt>
                <c:pt idx="1">
                  <c:v>1.0</c:v>
                </c:pt>
                <c:pt idx="2">
                  <c:v>1.69</c:v>
                </c:pt>
                <c:pt idx="3">
                  <c:v>2.25</c:v>
                </c:pt>
                <c:pt idx="4">
                  <c:v>3.24</c:v>
                </c:pt>
                <c:pt idx="5">
                  <c:v>4.0</c:v>
                </c:pt>
                <c:pt idx="6">
                  <c:v>5.29</c:v>
                </c:pt>
                <c:pt idx="7">
                  <c:v>6.25</c:v>
                </c:pt>
              </c:numCache>
            </c:numRef>
          </c:xVal>
          <c:yVal>
            <c:numRef>
              <c:f>BATTITI!$C$22:$C$29</c:f>
              <c:numCache>
                <c:formatCode>General</c:formatCode>
                <c:ptCount val="8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785040"/>
        <c:axId val="1348782560"/>
      </c:scatterChart>
      <c:valAx>
        <c:axId val="134878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8782560"/>
        <c:crosses val="autoZero"/>
        <c:crossBetween val="midCat"/>
      </c:valAx>
      <c:valAx>
        <c:axId val="13487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878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325040</xdr:rowOff>
    </xdr:from>
    <xdr:to>
      <xdr:col>13</xdr:col>
      <xdr:colOff>337344</xdr:colOff>
      <xdr:row>12</xdr:row>
      <xdr:rowOff>337343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849311</xdr:colOff>
      <xdr:row>20</xdr:row>
      <xdr:rowOff>67071</xdr:rowOff>
    </xdr:from>
    <xdr:to>
      <xdr:col>12</xdr:col>
      <xdr:colOff>674687</xdr:colOff>
      <xdr:row>31</xdr:row>
      <xdr:rowOff>198437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560551</xdr:colOff>
      <xdr:row>36</xdr:row>
      <xdr:rowOff>281589</xdr:rowOff>
    </xdr:from>
    <xdr:to>
      <xdr:col>14</xdr:col>
      <xdr:colOff>994103</xdr:colOff>
      <xdr:row>49</xdr:row>
      <xdr:rowOff>68754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551489</xdr:colOff>
      <xdr:row>0</xdr:row>
      <xdr:rowOff>179340</xdr:rowOff>
    </xdr:from>
    <xdr:to>
      <xdr:col>9</xdr:col>
      <xdr:colOff>226292</xdr:colOff>
      <xdr:row>11</xdr:row>
      <xdr:rowOff>56573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542637</xdr:colOff>
      <xdr:row>12</xdr:row>
      <xdr:rowOff>206278</xdr:rowOff>
    </xdr:from>
    <xdr:to>
      <xdr:col>9</xdr:col>
      <xdr:colOff>0</xdr:colOff>
      <xdr:row>20</xdr:row>
      <xdr:rowOff>659630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56931</xdr:colOff>
      <xdr:row>16</xdr:row>
      <xdr:rowOff>18831</xdr:rowOff>
    </xdr:from>
    <xdr:to>
      <xdr:col>14</xdr:col>
      <xdr:colOff>337207</xdr:colOff>
      <xdr:row>27</xdr:row>
      <xdr:rowOff>3066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7"/>
  <sheetViews>
    <sheetView topLeftCell="H31" zoomScaleNormal="90" workbookViewId="0">
      <selection activeCell="P45" sqref="P45"/>
    </sheetView>
  </sheetViews>
  <sheetFormatPr baseColWidth="10" defaultColWidth="11.1640625" defaultRowHeight="16" x14ac:dyDescent="0.2"/>
  <cols>
    <col min="1" max="1" width="3.33203125" style="14" customWidth="1"/>
    <col min="2" max="2" width="24.1640625" style="14" customWidth="1"/>
    <col min="3" max="3" width="24.33203125" style="14" customWidth="1"/>
    <col min="4" max="4" width="21.5" style="14" customWidth="1"/>
    <col min="5" max="13" width="11.1640625" style="14"/>
    <col min="14" max="14" width="9.5" style="14" customWidth="1"/>
    <col min="15" max="15" width="24" style="14" customWidth="1"/>
    <col min="16" max="16" width="24.1640625" style="14" customWidth="1"/>
    <col min="17" max="17" width="20.33203125" style="14" customWidth="1"/>
    <col min="18" max="16384" width="11.1640625" style="14"/>
  </cols>
  <sheetData>
    <row r="1" spans="2:33" ht="27" customHeight="1" thickBot="1" x14ac:dyDescent="0.25">
      <c r="H1" s="46"/>
      <c r="I1" s="47"/>
    </row>
    <row r="2" spans="2:33" ht="56" customHeight="1" thickBot="1" x14ac:dyDescent="0.25">
      <c r="B2" s="3" t="s">
        <v>1</v>
      </c>
      <c r="C2" s="4" t="s">
        <v>2</v>
      </c>
      <c r="D2" s="4" t="s">
        <v>3</v>
      </c>
      <c r="H2" s="29"/>
      <c r="I2" s="30"/>
      <c r="O2" s="15"/>
      <c r="P2" s="16"/>
      <c r="Q2" s="16"/>
      <c r="R2" s="8"/>
      <c r="S2" s="8"/>
      <c r="T2" s="8"/>
      <c r="U2" s="45"/>
      <c r="V2" s="45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ht="24" customHeight="1" x14ac:dyDescent="0.2">
      <c r="B3" s="6" t="s">
        <v>0</v>
      </c>
      <c r="C3" s="6">
        <v>0.63</v>
      </c>
      <c r="D3" s="6">
        <v>0.1</v>
      </c>
      <c r="O3" s="48" t="s">
        <v>14</v>
      </c>
      <c r="P3" s="48"/>
      <c r="Q3" s="1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23" customHeight="1" x14ac:dyDescent="0.2">
      <c r="B4" s="6">
        <v>110.38</v>
      </c>
      <c r="C4" s="6">
        <v>0.9</v>
      </c>
      <c r="D4" s="6">
        <v>0.2</v>
      </c>
      <c r="O4" s="49">
        <f>AVERAGE(O22:O29)</f>
        <v>9.8587500000000006</v>
      </c>
      <c r="P4" s="49"/>
      <c r="Q4" s="1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 ht="23" customHeight="1" x14ac:dyDescent="0.2">
      <c r="B5" s="6">
        <v>110.38</v>
      </c>
      <c r="C5" s="6">
        <v>1.26</v>
      </c>
      <c r="D5" s="6">
        <v>0.4</v>
      </c>
      <c r="O5" s="47"/>
      <c r="P5" s="47"/>
      <c r="Q5" s="1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ht="22" customHeight="1" x14ac:dyDescent="0.2">
      <c r="B6" s="6">
        <v>110.38</v>
      </c>
      <c r="C6" s="18">
        <v>1.56</v>
      </c>
      <c r="D6" s="18">
        <v>0.6</v>
      </c>
      <c r="O6" s="50" t="s">
        <v>15</v>
      </c>
      <c r="P6" s="50"/>
      <c r="Q6" s="1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23" customHeight="1" x14ac:dyDescent="0.2">
      <c r="B7" s="6">
        <v>110.38</v>
      </c>
      <c r="C7" s="18">
        <v>1.79</v>
      </c>
      <c r="D7" s="18">
        <v>0.8</v>
      </c>
      <c r="O7" s="51">
        <f>_xlfn.STDEV.S(O22:O29)</f>
        <v>9.7458782496572763E-2</v>
      </c>
      <c r="P7" s="51"/>
      <c r="Q7" s="1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22" customHeight="1" x14ac:dyDescent="0.2">
      <c r="B8" s="6">
        <v>110.38</v>
      </c>
      <c r="C8" s="18">
        <v>1.99</v>
      </c>
      <c r="D8" s="18">
        <v>1</v>
      </c>
      <c r="O8" s="17"/>
      <c r="P8" s="17"/>
      <c r="Q8" s="1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23" customHeight="1" x14ac:dyDescent="0.2">
      <c r="B9" s="19">
        <v>110.38</v>
      </c>
      <c r="C9" s="18">
        <v>2.2000000000000002</v>
      </c>
      <c r="D9" s="18">
        <v>1.2</v>
      </c>
      <c r="O9" s="52" t="s">
        <v>16</v>
      </c>
      <c r="P9" s="52"/>
      <c r="Q9" s="1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2:33" ht="24" customHeight="1" x14ac:dyDescent="0.2">
      <c r="B10" s="19">
        <v>110.38</v>
      </c>
      <c r="C10" s="18">
        <v>2.38</v>
      </c>
      <c r="D10" s="18">
        <v>1.4</v>
      </c>
      <c r="O10" s="53">
        <f>O7/SQRT(8)</f>
        <v>3.4456882994755703E-2</v>
      </c>
      <c r="P10" s="53"/>
      <c r="Q10" s="1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2:33" ht="20" customHeight="1" x14ac:dyDescent="0.2">
      <c r="B11" s="19">
        <v>110.38</v>
      </c>
      <c r="C11" s="20">
        <v>3.43</v>
      </c>
      <c r="D11" s="20">
        <v>2.91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2:33" ht="27" customHeight="1" thickBot="1" x14ac:dyDescent="0.25">
      <c r="B12" s="8"/>
      <c r="C12" s="17"/>
      <c r="D12" s="1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2:33" ht="60" customHeight="1" x14ac:dyDescent="0.2">
      <c r="B13" s="9" t="s">
        <v>6</v>
      </c>
      <c r="C13" s="10" t="s">
        <v>7</v>
      </c>
      <c r="D13" s="17"/>
      <c r="O13" s="16"/>
      <c r="P13" s="16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2:33" ht="29" customHeight="1" x14ac:dyDescent="0.2">
      <c r="B14" s="18">
        <v>0.03</v>
      </c>
      <c r="C14" s="18">
        <v>1E-3</v>
      </c>
      <c r="D14" s="17"/>
      <c r="O14" s="17"/>
      <c r="P14" s="17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2:33" ht="18" customHeight="1" x14ac:dyDescent="0.2">
      <c r="B15" s="17"/>
      <c r="C15" s="17"/>
      <c r="D15" s="1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3" ht="16" customHeight="1" x14ac:dyDescent="0.2">
      <c r="B16" s="17"/>
      <c r="C16" s="17"/>
      <c r="D16" s="1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ht="15" customHeight="1" x14ac:dyDescent="0.2">
      <c r="B17" s="17"/>
      <c r="C17" s="17"/>
      <c r="D17" s="17"/>
      <c r="H17" s="45"/>
      <c r="I17" s="4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ht="52" customHeight="1" x14ac:dyDescent="0.2">
      <c r="B18" s="17"/>
      <c r="C18" s="17"/>
      <c r="D18" s="17"/>
      <c r="H18" s="31"/>
      <c r="I18" s="31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x14ac:dyDescent="0.2">
      <c r="C19" s="17"/>
      <c r="D19" s="1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ht="17" thickBot="1" x14ac:dyDescent="0.25">
      <c r="C20" s="17"/>
      <c r="D20" s="1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ht="58" customHeight="1" thickBot="1" x14ac:dyDescent="0.25">
      <c r="B21" s="3" t="s">
        <v>4</v>
      </c>
      <c r="C21" s="4" t="s">
        <v>5</v>
      </c>
      <c r="D21" s="4" t="s">
        <v>3</v>
      </c>
      <c r="O21" s="3" t="s">
        <v>11</v>
      </c>
      <c r="P21" s="11" t="s">
        <v>12</v>
      </c>
      <c r="Q21" s="16"/>
      <c r="R21" s="8"/>
      <c r="S21" s="8"/>
      <c r="T21" s="8"/>
      <c r="U21" s="45"/>
      <c r="V21" s="45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ht="23" customHeight="1" x14ac:dyDescent="0.2">
      <c r="B22" s="6">
        <v>110.38</v>
      </c>
      <c r="C22" s="6">
        <v>0.39</v>
      </c>
      <c r="D22" s="6">
        <v>0.1</v>
      </c>
      <c r="O22" s="12">
        <v>9.9499999999999993</v>
      </c>
      <c r="P22" s="12">
        <v>1.05</v>
      </c>
      <c r="Q22" s="1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ht="25" customHeight="1" x14ac:dyDescent="0.2">
      <c r="B23" s="6">
        <v>110.38</v>
      </c>
      <c r="C23" s="6">
        <v>0.81</v>
      </c>
      <c r="D23" s="6">
        <v>0.2</v>
      </c>
      <c r="O23" s="12">
        <v>9.75</v>
      </c>
      <c r="P23" s="19">
        <v>0.7</v>
      </c>
      <c r="Q23" s="1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ht="23" customHeight="1" x14ac:dyDescent="0.2">
      <c r="B24" s="6">
        <v>110.38</v>
      </c>
      <c r="C24" s="6">
        <v>1.59</v>
      </c>
      <c r="D24" s="6">
        <v>0.4</v>
      </c>
      <c r="O24" s="12">
        <v>9.99</v>
      </c>
      <c r="P24" s="19">
        <v>0.5</v>
      </c>
      <c r="Q24" s="1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ht="24" customHeight="1" x14ac:dyDescent="0.2">
      <c r="B25" s="6">
        <v>110.38</v>
      </c>
      <c r="C25" s="18">
        <v>2.4300000000000002</v>
      </c>
      <c r="D25" s="18">
        <v>0.6</v>
      </c>
      <c r="O25" s="12">
        <v>9.8000000000000007</v>
      </c>
      <c r="P25" s="19">
        <v>0.39</v>
      </c>
      <c r="Q25" s="17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ht="22" customHeight="1" x14ac:dyDescent="0.2">
      <c r="B26" s="6">
        <v>110.38</v>
      </c>
      <c r="C26" s="18">
        <v>3.2</v>
      </c>
      <c r="D26" s="18">
        <v>0.8</v>
      </c>
      <c r="O26" s="12">
        <v>9.85</v>
      </c>
      <c r="P26" s="19">
        <v>0.3</v>
      </c>
      <c r="Q26" s="1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ht="22" customHeight="1" x14ac:dyDescent="0.2">
      <c r="B27" s="6">
        <v>110.38</v>
      </c>
      <c r="C27" s="18">
        <v>3.96</v>
      </c>
      <c r="D27" s="18">
        <v>1</v>
      </c>
      <c r="O27" s="12">
        <v>9.9700000000000006</v>
      </c>
      <c r="P27" s="19">
        <v>0.3</v>
      </c>
      <c r="Q27" s="1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ht="24" customHeight="1" x14ac:dyDescent="0.2">
      <c r="B28" s="6">
        <v>110.38</v>
      </c>
      <c r="C28" s="18">
        <v>4.84</v>
      </c>
      <c r="D28" s="18">
        <v>1.2</v>
      </c>
      <c r="O28" s="12">
        <v>9.8000000000000007</v>
      </c>
      <c r="P28" s="19">
        <v>0.3</v>
      </c>
      <c r="Q28" s="1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ht="24" customHeight="1" x14ac:dyDescent="0.2">
      <c r="B29" s="6">
        <v>110.38</v>
      </c>
      <c r="C29" s="18">
        <v>5.66</v>
      </c>
      <c r="D29" s="18">
        <v>1.4</v>
      </c>
      <c r="O29" s="12">
        <v>9.76</v>
      </c>
      <c r="P29" s="19">
        <v>0.2</v>
      </c>
      <c r="Q29" s="1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2:33" ht="22" customHeight="1" x14ac:dyDescent="0.2">
      <c r="B30" s="6">
        <v>110.38</v>
      </c>
      <c r="C30" s="19">
        <v>11.76</v>
      </c>
      <c r="D30" s="19">
        <v>2.91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2:33" x14ac:dyDescent="0.2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ht="41" customHeight="1" x14ac:dyDescent="0.2">
      <c r="B32" s="15"/>
      <c r="C32" s="1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33" ht="25" customHeight="1" x14ac:dyDescent="0.2">
      <c r="B33" s="8"/>
      <c r="C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2:33" ht="26" customHeight="1" x14ac:dyDescent="0.2">
      <c r="B34" s="8"/>
      <c r="C34" s="19"/>
      <c r="D34" s="19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27" customHeight="1" x14ac:dyDescent="0.2">
      <c r="B35" s="8"/>
      <c r="C35" s="19"/>
      <c r="D35" s="19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2:33" ht="22" customHeight="1" x14ac:dyDescent="0.2">
      <c r="B36" s="8"/>
      <c r="C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23" customHeight="1" x14ac:dyDescent="0.2">
      <c r="B37" s="8"/>
      <c r="C37" s="8"/>
      <c r="F37" s="14">
        <v>1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2:33" ht="23" customHeight="1" x14ac:dyDescent="0.2">
      <c r="B38" s="8"/>
      <c r="C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33" ht="26" customHeight="1" x14ac:dyDescent="0.2">
      <c r="B39" s="8"/>
      <c r="C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33" ht="23" customHeight="1" x14ac:dyDescent="0.2">
      <c r="B40" s="8"/>
      <c r="C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2:33" x14ac:dyDescent="0.2">
      <c r="B41" s="8"/>
      <c r="C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2:33" x14ac:dyDescent="0.2">
      <c r="B42" s="8"/>
      <c r="C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x14ac:dyDescent="0.2"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2:33" x14ac:dyDescent="0.2"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2:33" x14ac:dyDescent="0.2"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33" x14ac:dyDescent="0.2"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x14ac:dyDescent="0.2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2:33" x14ac:dyDescent="0.2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5:33" x14ac:dyDescent="0.2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5:33" x14ac:dyDescent="0.2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5:33" x14ac:dyDescent="0.2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5:33" x14ac:dyDescent="0.2"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5:33" x14ac:dyDescent="0.2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5:33" x14ac:dyDescent="0.2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5:33" x14ac:dyDescent="0.2"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5:33" x14ac:dyDescent="0.2"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5:33" x14ac:dyDescent="0.2"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</sheetData>
  <mergeCells count="11">
    <mergeCell ref="U21:V21"/>
    <mergeCell ref="H17:I17"/>
    <mergeCell ref="H1:I1"/>
    <mergeCell ref="U2:V2"/>
    <mergeCell ref="O3:P3"/>
    <mergeCell ref="O5:P5"/>
    <mergeCell ref="O4:P4"/>
    <mergeCell ref="O6:P6"/>
    <mergeCell ref="O7:P7"/>
    <mergeCell ref="O9:P9"/>
    <mergeCell ref="O10:P10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18"/>
    </sheetView>
  </sheetViews>
  <sheetFormatPr baseColWidth="10" defaultRowHeight="16" x14ac:dyDescent="0.2"/>
  <cols>
    <col min="1" max="1" width="19.6640625" customWidth="1"/>
    <col min="2" max="2" width="10.83203125" customWidth="1"/>
    <col min="3" max="3" width="13.6640625" customWidth="1"/>
    <col min="4" max="4" width="11.5" customWidth="1"/>
    <col min="5" max="5" width="22.1640625" customWidth="1"/>
    <col min="6" max="6" width="13.1640625" customWidth="1"/>
    <col min="7" max="7" width="14.33203125" customWidth="1"/>
    <col min="8" max="8" width="15" customWidth="1"/>
    <col min="9" max="9" width="15.6640625" customWidth="1"/>
  </cols>
  <sheetData>
    <row r="1" spans="1:9" x14ac:dyDescent="0.2">
      <c r="A1" t="s">
        <v>20</v>
      </c>
    </row>
    <row r="2" spans="1:9" ht="17" thickBot="1" x14ac:dyDescent="0.25"/>
    <row r="3" spans="1:9" ht="17" thickBot="1" x14ac:dyDescent="0.25">
      <c r="A3" s="35" t="s">
        <v>21</v>
      </c>
      <c r="B3" s="39"/>
      <c r="H3" s="42" t="s">
        <v>46</v>
      </c>
      <c r="I3" s="42" t="s">
        <v>45</v>
      </c>
    </row>
    <row r="4" spans="1:9" x14ac:dyDescent="0.2">
      <c r="A4" s="32" t="s">
        <v>22</v>
      </c>
      <c r="B4" s="36">
        <v>0.99996890362057522</v>
      </c>
      <c r="H4" s="41">
        <f>4*(3.14^2)/B18</f>
        <v>9.7490830204968351</v>
      </c>
      <c r="I4" s="41">
        <f>4*(3.14^2)/(B18^2)*C18</f>
        <v>2.9059945057043068E-2</v>
      </c>
    </row>
    <row r="5" spans="1:9" x14ac:dyDescent="0.2">
      <c r="A5" s="32" t="s">
        <v>23</v>
      </c>
      <c r="B5" s="37">
        <v>0.99993780820813516</v>
      </c>
    </row>
    <row r="6" spans="1:9" x14ac:dyDescent="0.2">
      <c r="A6" s="32" t="s">
        <v>24</v>
      </c>
      <c r="B6" s="37">
        <v>0.99992892366644015</v>
      </c>
    </row>
    <row r="7" spans="1:9" x14ac:dyDescent="0.2">
      <c r="A7" s="32" t="s">
        <v>25</v>
      </c>
      <c r="B7" s="37">
        <v>2.9143222841866316E-2</v>
      </c>
    </row>
    <row r="8" spans="1:9" ht="17" thickBot="1" x14ac:dyDescent="0.25">
      <c r="A8" s="33" t="s">
        <v>26</v>
      </c>
      <c r="B8" s="38">
        <v>9</v>
      </c>
    </row>
    <row r="10" spans="1:9" ht="17" thickBot="1" x14ac:dyDescent="0.25">
      <c r="A10" t="s">
        <v>27</v>
      </c>
    </row>
    <row r="11" spans="1:9" x14ac:dyDescent="0.2">
      <c r="A11" s="34"/>
      <c r="B11" s="40" t="s">
        <v>32</v>
      </c>
      <c r="C11" s="40" t="s">
        <v>33</v>
      </c>
      <c r="D11" s="34" t="s">
        <v>34</v>
      </c>
      <c r="E11" s="40" t="s">
        <v>35</v>
      </c>
      <c r="F11" s="40" t="s">
        <v>36</v>
      </c>
    </row>
    <row r="12" spans="1:9" x14ac:dyDescent="0.2">
      <c r="A12" s="32" t="s">
        <v>28</v>
      </c>
      <c r="B12" s="37">
        <v>1</v>
      </c>
      <c r="C12" s="37">
        <v>95.590143596825612</v>
      </c>
      <c r="D12" s="32">
        <v>95.590143596825612</v>
      </c>
      <c r="E12" s="37">
        <v>112548.04609367037</v>
      </c>
      <c r="F12" s="37">
        <v>5.5208800277183637E-16</v>
      </c>
    </row>
    <row r="13" spans="1:9" x14ac:dyDescent="0.2">
      <c r="A13" s="32" t="s">
        <v>29</v>
      </c>
      <c r="B13" s="37">
        <v>7</v>
      </c>
      <c r="C13" s="37">
        <v>5.9452920632747505E-3</v>
      </c>
      <c r="D13" s="32">
        <v>8.4932743761067869E-4</v>
      </c>
      <c r="E13" s="37"/>
      <c r="F13" s="37"/>
    </row>
    <row r="14" spans="1:9" ht="17" thickBot="1" x14ac:dyDescent="0.25">
      <c r="A14" s="33" t="s">
        <v>30</v>
      </c>
      <c r="B14" s="38">
        <v>8</v>
      </c>
      <c r="C14" s="38">
        <v>95.596088888888886</v>
      </c>
      <c r="D14" s="33"/>
      <c r="E14" s="38"/>
      <c r="F14" s="38"/>
    </row>
    <row r="15" spans="1:9" ht="17" thickBot="1" x14ac:dyDescent="0.25"/>
    <row r="16" spans="1:9" x14ac:dyDescent="0.2">
      <c r="A16" s="40"/>
      <c r="B16" s="34" t="s">
        <v>37</v>
      </c>
      <c r="C16" s="40" t="s">
        <v>25</v>
      </c>
      <c r="D16" s="34" t="s">
        <v>38</v>
      </c>
      <c r="E16" s="40" t="s">
        <v>39</v>
      </c>
      <c r="F16" s="34" t="s">
        <v>40</v>
      </c>
      <c r="G16" s="40" t="s">
        <v>41</v>
      </c>
      <c r="H16" s="34" t="s">
        <v>42</v>
      </c>
      <c r="I16" s="40" t="s">
        <v>43</v>
      </c>
    </row>
    <row r="17" spans="1:9" x14ac:dyDescent="0.2">
      <c r="A17" s="37" t="s">
        <v>31</v>
      </c>
      <c r="B17" s="32">
        <v>-2.115741057773457E-2</v>
      </c>
      <c r="C17" s="37">
        <v>1.5081248880600201E-2</v>
      </c>
      <c r="D17" s="32">
        <v>-1.4028951279327042</v>
      </c>
      <c r="E17" s="37">
        <v>0.20341209402662011</v>
      </c>
      <c r="F17" s="32">
        <v>-5.6818897425108345E-2</v>
      </c>
      <c r="G17" s="37">
        <v>1.4504076269639204E-2</v>
      </c>
      <c r="H17" s="32">
        <v>-5.6818897425108345E-2</v>
      </c>
      <c r="I17" s="37">
        <v>1.4504076269639204E-2</v>
      </c>
    </row>
    <row r="18" spans="1:9" ht="17" thickBot="1" x14ac:dyDescent="0.25">
      <c r="A18" s="38" t="s">
        <v>44</v>
      </c>
      <c r="B18" s="44">
        <v>4.0453445639023942</v>
      </c>
      <c r="C18" s="38">
        <v>1.2058312614289383E-2</v>
      </c>
      <c r="D18" s="33">
        <v>335.48181186715675</v>
      </c>
      <c r="E18" s="38">
        <v>5.5208800277183637E-16</v>
      </c>
      <c r="F18" s="33">
        <v>4.0168311854613581</v>
      </c>
      <c r="G18" s="38">
        <v>4.0738579423434302</v>
      </c>
      <c r="H18" s="33">
        <v>4.0168311854613581</v>
      </c>
      <c r="I18" s="38">
        <v>4.0738579423434302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G14" zoomScale="140" workbookViewId="0">
      <selection activeCell="P16" sqref="P16"/>
    </sheetView>
  </sheetViews>
  <sheetFormatPr baseColWidth="10" defaultColWidth="11.1640625" defaultRowHeight="16" x14ac:dyDescent="0.2"/>
  <cols>
    <col min="1" max="1" width="18.1640625" style="1" customWidth="1"/>
    <col min="2" max="2" width="19.1640625" style="1" customWidth="1"/>
    <col min="3" max="3" width="17" style="1" customWidth="1"/>
    <col min="4" max="4" width="11.1640625" style="1"/>
    <col min="5" max="5" width="7.5" style="1" customWidth="1"/>
    <col min="6" max="6" width="24.33203125" style="1" customWidth="1"/>
    <col min="7" max="7" width="22" style="1" customWidth="1"/>
    <col min="8" max="11" width="11.1640625" style="1"/>
    <col min="12" max="12" width="8.83203125" style="1" customWidth="1"/>
    <col min="13" max="14" width="18" style="1" customWidth="1"/>
    <col min="15" max="16384" width="11.1640625" style="1"/>
  </cols>
  <sheetData>
    <row r="1" spans="1:14" ht="16.25" thickBot="1" x14ac:dyDescent="0.35"/>
    <row r="2" spans="1:14" ht="49" thickBot="1" x14ac:dyDescent="0.25">
      <c r="A2" s="3" t="s">
        <v>1</v>
      </c>
      <c r="B2" s="4" t="s">
        <v>8</v>
      </c>
      <c r="C2" s="4" t="s">
        <v>3</v>
      </c>
    </row>
    <row r="3" spans="1:14" x14ac:dyDescent="0.2">
      <c r="A3" s="6" t="s">
        <v>0</v>
      </c>
      <c r="B3" s="6">
        <v>0.8</v>
      </c>
      <c r="C3" s="6">
        <v>0.1</v>
      </c>
      <c r="M3" s="55" t="s">
        <v>17</v>
      </c>
      <c r="N3" s="55"/>
    </row>
    <row r="4" spans="1:14" x14ac:dyDescent="0.2">
      <c r="A4" s="6">
        <v>110.38</v>
      </c>
      <c r="B4" s="6">
        <v>1</v>
      </c>
      <c r="C4" s="6">
        <v>0.2</v>
      </c>
      <c r="M4" s="55">
        <f>AVERAGE(F26:F33)</f>
        <v>8.9124999999999996</v>
      </c>
      <c r="N4" s="55"/>
    </row>
    <row r="5" spans="1:14" x14ac:dyDescent="0.2">
      <c r="A5" s="6">
        <v>110.38</v>
      </c>
      <c r="B5" s="6">
        <v>1.3</v>
      </c>
      <c r="C5" s="6">
        <v>0.4</v>
      </c>
    </row>
    <row r="6" spans="1:14" x14ac:dyDescent="0.2">
      <c r="A6" s="6">
        <v>110.38</v>
      </c>
      <c r="B6" s="7">
        <v>1.5</v>
      </c>
      <c r="C6" s="7">
        <v>0.6</v>
      </c>
      <c r="M6" s="56" t="s">
        <v>18</v>
      </c>
      <c r="N6" s="56"/>
    </row>
    <row r="7" spans="1:14" x14ac:dyDescent="0.2">
      <c r="A7" s="6">
        <v>110.38</v>
      </c>
      <c r="B7" s="7">
        <v>1.8</v>
      </c>
      <c r="C7" s="7">
        <v>0.8</v>
      </c>
      <c r="M7" s="56">
        <f>_xlfn.STDEV.S(F26:F33)</f>
        <v>1.3564844267443703</v>
      </c>
      <c r="N7" s="56"/>
    </row>
    <row r="8" spans="1:14" x14ac:dyDescent="0.2">
      <c r="A8" s="6">
        <v>110.38</v>
      </c>
      <c r="B8" s="7">
        <v>2</v>
      </c>
      <c r="C8" s="7">
        <v>1</v>
      </c>
    </row>
    <row r="9" spans="1:14" x14ac:dyDescent="0.2">
      <c r="A9" s="2">
        <v>110.38</v>
      </c>
      <c r="B9" s="7">
        <v>2.2999999999999998</v>
      </c>
      <c r="C9" s="7">
        <v>1.2</v>
      </c>
      <c r="M9" s="54" t="s">
        <v>19</v>
      </c>
      <c r="N9" s="54"/>
    </row>
    <row r="10" spans="1:14" x14ac:dyDescent="0.2">
      <c r="A10" s="2">
        <v>110.38</v>
      </c>
      <c r="B10" s="7">
        <v>2.5</v>
      </c>
      <c r="C10" s="7">
        <v>1.4</v>
      </c>
      <c r="M10" s="54">
        <f>M7/SQRT(8)</f>
        <v>0.47958966836244538</v>
      </c>
      <c r="N10" s="54"/>
    </row>
    <row r="13" spans="1:14" ht="17" thickBot="1" x14ac:dyDescent="0.25"/>
    <row r="14" spans="1:14" ht="69" customHeight="1" x14ac:dyDescent="0.2">
      <c r="A14" s="9" t="s">
        <v>9</v>
      </c>
      <c r="B14" s="10" t="s">
        <v>7</v>
      </c>
      <c r="F14" s="5"/>
      <c r="G14" s="5"/>
    </row>
    <row r="15" spans="1:14" x14ac:dyDescent="0.2">
      <c r="A15" s="7">
        <v>0.1</v>
      </c>
      <c r="B15" s="7">
        <v>1E-3</v>
      </c>
      <c r="F15" s="8"/>
      <c r="G15" s="8"/>
    </row>
    <row r="16" spans="1:14" x14ac:dyDescent="0.2">
      <c r="F16" s="8"/>
      <c r="G16" s="8"/>
    </row>
    <row r="17" spans="1:7" x14ac:dyDescent="0.2">
      <c r="F17" s="8"/>
      <c r="G17" s="8"/>
    </row>
    <row r="18" spans="1:7" x14ac:dyDescent="0.2">
      <c r="F18" s="8"/>
      <c r="G18" s="8"/>
    </row>
    <row r="19" spans="1:7" x14ac:dyDescent="0.2">
      <c r="F19" s="8"/>
      <c r="G19" s="8"/>
    </row>
    <row r="20" spans="1:7" ht="11" customHeight="1" thickBot="1" x14ac:dyDescent="0.25">
      <c r="F20" s="8"/>
      <c r="G20" s="8"/>
    </row>
    <row r="21" spans="1:7" ht="64" customHeight="1" thickBot="1" x14ac:dyDescent="0.25">
      <c r="A21" s="3" t="s">
        <v>4</v>
      </c>
      <c r="B21" s="4" t="s">
        <v>10</v>
      </c>
      <c r="C21" s="4" t="s">
        <v>3</v>
      </c>
      <c r="F21" s="8"/>
      <c r="G21" s="8"/>
    </row>
    <row r="22" spans="1:7" x14ac:dyDescent="0.2">
      <c r="A22" s="6">
        <v>110.38</v>
      </c>
      <c r="B22" s="6">
        <f>PRODUCT(B3,B3)</f>
        <v>0.64000000000000012</v>
      </c>
      <c r="C22" s="6">
        <v>0.1</v>
      </c>
      <c r="F22" s="8"/>
      <c r="G22" s="8"/>
    </row>
    <row r="23" spans="1:7" x14ac:dyDescent="0.2">
      <c r="A23" s="6">
        <v>110.38</v>
      </c>
      <c r="B23" s="6">
        <f>PRODUCT(B4,B4)</f>
        <v>1</v>
      </c>
      <c r="C23" s="6">
        <v>0.2</v>
      </c>
    </row>
    <row r="24" spans="1:7" ht="17" thickBot="1" x14ac:dyDescent="0.25">
      <c r="A24" s="6">
        <v>110.38</v>
      </c>
      <c r="B24" s="6">
        <f t="shared" ref="B24:B29" si="0">PRODUCT(B5,B5)</f>
        <v>1.6900000000000002</v>
      </c>
      <c r="C24" s="6">
        <v>0.4</v>
      </c>
    </row>
    <row r="25" spans="1:7" ht="17" thickBot="1" x14ac:dyDescent="0.25">
      <c r="A25" s="6">
        <v>110.38</v>
      </c>
      <c r="B25" s="6">
        <f t="shared" si="0"/>
        <v>2.25</v>
      </c>
      <c r="C25" s="7">
        <v>0.6</v>
      </c>
      <c r="F25" s="3" t="s">
        <v>13</v>
      </c>
      <c r="G25" s="11" t="s">
        <v>12</v>
      </c>
    </row>
    <row r="26" spans="1:7" x14ac:dyDescent="0.2">
      <c r="A26" s="6">
        <v>110.38</v>
      </c>
      <c r="B26" s="6">
        <f t="shared" si="0"/>
        <v>3.24</v>
      </c>
      <c r="C26" s="7">
        <v>0.8</v>
      </c>
      <c r="F26" s="12">
        <v>6.17</v>
      </c>
      <c r="G26" s="12">
        <v>0.22</v>
      </c>
    </row>
    <row r="27" spans="1:7" x14ac:dyDescent="0.2">
      <c r="A27" s="6">
        <v>110.38</v>
      </c>
      <c r="B27" s="6">
        <f t="shared" si="0"/>
        <v>4</v>
      </c>
      <c r="C27" s="7">
        <v>1</v>
      </c>
      <c r="F27" s="12">
        <v>7.9</v>
      </c>
      <c r="G27" s="12">
        <v>0.19</v>
      </c>
    </row>
    <row r="28" spans="1:7" x14ac:dyDescent="0.2">
      <c r="A28" s="6">
        <v>110.38</v>
      </c>
      <c r="B28" s="6">
        <f t="shared" si="0"/>
        <v>5.2899999999999991</v>
      </c>
      <c r="C28" s="7">
        <v>1.2</v>
      </c>
      <c r="F28" s="12">
        <v>9.34</v>
      </c>
      <c r="G28" s="12">
        <v>0.17</v>
      </c>
    </row>
    <row r="29" spans="1:7" x14ac:dyDescent="0.2">
      <c r="A29" s="6">
        <v>110.38</v>
      </c>
      <c r="B29" s="6">
        <f t="shared" si="0"/>
        <v>6.25</v>
      </c>
      <c r="C29" s="7">
        <v>1.4</v>
      </c>
      <c r="F29" s="12">
        <v>10.5</v>
      </c>
      <c r="G29" s="12">
        <v>0.16</v>
      </c>
    </row>
    <row r="30" spans="1:7" x14ac:dyDescent="0.2">
      <c r="F30" s="12">
        <v>9.75</v>
      </c>
      <c r="G30" s="12">
        <v>0.12</v>
      </c>
    </row>
    <row r="31" spans="1:7" x14ac:dyDescent="0.2">
      <c r="F31" s="12">
        <v>9.8699999999999992</v>
      </c>
      <c r="G31" s="12">
        <v>0.11</v>
      </c>
    </row>
    <row r="32" spans="1:7" ht="17" thickBot="1" x14ac:dyDescent="0.25">
      <c r="F32" s="12">
        <v>8.9600000000000009</v>
      </c>
      <c r="G32" s="12">
        <v>0.08</v>
      </c>
    </row>
    <row r="33" spans="1:7" ht="64" x14ac:dyDescent="0.2">
      <c r="A33" s="9" t="s">
        <v>47</v>
      </c>
      <c r="B33" s="10" t="s">
        <v>7</v>
      </c>
      <c r="F33" s="12">
        <v>8.81</v>
      </c>
      <c r="G33" s="12">
        <v>7.6999999999999999E-2</v>
      </c>
    </row>
    <row r="34" spans="1:7" x14ac:dyDescent="0.2">
      <c r="A34" s="28">
        <v>0.2</v>
      </c>
      <c r="B34" s="28">
        <v>1E-3</v>
      </c>
    </row>
  </sheetData>
  <mergeCells count="6">
    <mergeCell ref="M10:N10"/>
    <mergeCell ref="M3:N3"/>
    <mergeCell ref="M4:N4"/>
    <mergeCell ref="M6:N6"/>
    <mergeCell ref="M7:N7"/>
    <mergeCell ref="M9:N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9" workbookViewId="0">
      <selection activeCell="G8" sqref="G8"/>
    </sheetView>
  </sheetViews>
  <sheetFormatPr baseColWidth="10" defaultColWidth="16.6640625" defaultRowHeight="16" x14ac:dyDescent="0.2"/>
  <cols>
    <col min="1" max="1" width="29.5" style="14" customWidth="1"/>
    <col min="2" max="4" width="16.6640625" style="14"/>
    <col min="5" max="5" width="20.33203125" style="14" customWidth="1"/>
    <col min="6" max="6" width="16.6640625" style="14"/>
    <col min="7" max="7" width="14.5" style="14" customWidth="1"/>
    <col min="8" max="8" width="15.5" style="14" customWidth="1"/>
    <col min="9" max="9" width="15.6640625" style="14" customWidth="1"/>
    <col min="10" max="16384" width="16.6640625" style="14"/>
  </cols>
  <sheetData>
    <row r="1" spans="1:9" x14ac:dyDescent="0.2">
      <c r="A1" s="14" t="s">
        <v>20</v>
      </c>
    </row>
    <row r="2" spans="1:9" ht="17" thickBot="1" x14ac:dyDescent="0.25"/>
    <row r="3" spans="1:9" x14ac:dyDescent="0.2">
      <c r="A3" s="21" t="s">
        <v>21</v>
      </c>
      <c r="B3" s="24"/>
    </row>
    <row r="4" spans="1:9" x14ac:dyDescent="0.2">
      <c r="A4" s="22" t="s">
        <v>22</v>
      </c>
      <c r="B4" s="25">
        <v>0.99988910826287969</v>
      </c>
      <c r="H4" s="43" t="s">
        <v>46</v>
      </c>
      <c r="I4" s="43" t="s">
        <v>45</v>
      </c>
    </row>
    <row r="5" spans="1:9" x14ac:dyDescent="0.2">
      <c r="A5" s="22" t="s">
        <v>23</v>
      </c>
      <c r="B5" s="25">
        <v>0.9997782288227367</v>
      </c>
      <c r="H5" s="43">
        <f>4*(3.14^2)/B18</f>
        <v>9.7806600480384311</v>
      </c>
      <c r="I5" s="43">
        <f>4*(3.14^2)/(B18^2)*C18</f>
        <v>5.9469358293854836E-2</v>
      </c>
    </row>
    <row r="6" spans="1:9" x14ac:dyDescent="0.2">
      <c r="A6" s="22" t="s">
        <v>24</v>
      </c>
      <c r="B6" s="25">
        <v>0.99974126695985943</v>
      </c>
    </row>
    <row r="7" spans="1:9" x14ac:dyDescent="0.2">
      <c r="A7" s="22" t="s">
        <v>25</v>
      </c>
      <c r="B7" s="25">
        <v>3.0511732704989906E-2</v>
      </c>
    </row>
    <row r="8" spans="1:9" ht="17" thickBot="1" x14ac:dyDescent="0.25">
      <c r="A8" s="23" t="s">
        <v>26</v>
      </c>
      <c r="B8" s="26">
        <v>8</v>
      </c>
    </row>
    <row r="10" spans="1:9" ht="17" thickBot="1" x14ac:dyDescent="0.25">
      <c r="A10" s="14" t="s">
        <v>27</v>
      </c>
    </row>
    <row r="11" spans="1:9" x14ac:dyDescent="0.2">
      <c r="A11" s="21"/>
      <c r="B11" s="27" t="s">
        <v>32</v>
      </c>
      <c r="C11" s="27" t="s">
        <v>33</v>
      </c>
      <c r="D11" s="27" t="s">
        <v>34</v>
      </c>
      <c r="E11" s="27" t="s">
        <v>35</v>
      </c>
      <c r="F11" s="27" t="s">
        <v>36</v>
      </c>
    </row>
    <row r="12" spans="1:9" x14ac:dyDescent="0.2">
      <c r="A12" s="22" t="s">
        <v>28</v>
      </c>
      <c r="B12" s="25">
        <v>1</v>
      </c>
      <c r="C12" s="25">
        <v>25.181614205004035</v>
      </c>
      <c r="D12" s="25">
        <v>25.181614205004035</v>
      </c>
      <c r="E12" s="25">
        <v>27048.913420413741</v>
      </c>
      <c r="F12" s="25">
        <v>3.408799429320388E-12</v>
      </c>
    </row>
    <row r="13" spans="1:9" x14ac:dyDescent="0.2">
      <c r="A13" s="22" t="s">
        <v>29</v>
      </c>
      <c r="B13" s="25">
        <v>6</v>
      </c>
      <c r="C13" s="25">
        <v>5.5857949959645043E-3</v>
      </c>
      <c r="D13" s="25">
        <v>9.3096583266075075E-4</v>
      </c>
      <c r="E13" s="25"/>
      <c r="F13" s="25"/>
    </row>
    <row r="14" spans="1:9" ht="17" thickBot="1" x14ac:dyDescent="0.25">
      <c r="A14" s="23" t="s">
        <v>30</v>
      </c>
      <c r="B14" s="26">
        <v>7</v>
      </c>
      <c r="C14" s="26">
        <v>25.187200000000001</v>
      </c>
      <c r="D14" s="26"/>
      <c r="E14" s="26"/>
      <c r="F14" s="26"/>
    </row>
    <row r="15" spans="1:9" ht="17" thickBot="1" x14ac:dyDescent="0.25"/>
    <row r="16" spans="1:9" x14ac:dyDescent="0.2">
      <c r="A16" s="27"/>
      <c r="B16" s="27" t="s">
        <v>37</v>
      </c>
      <c r="C16" s="27" t="s">
        <v>25</v>
      </c>
      <c r="D16" s="27" t="s">
        <v>38</v>
      </c>
      <c r="E16" s="27" t="s">
        <v>39</v>
      </c>
      <c r="F16" s="27" t="s">
        <v>40</v>
      </c>
      <c r="G16" s="27" t="s">
        <v>41</v>
      </c>
      <c r="H16" s="27" t="s">
        <v>42</v>
      </c>
      <c r="I16" s="27" t="s">
        <v>43</v>
      </c>
    </row>
    <row r="17" spans="1:9" x14ac:dyDescent="0.2">
      <c r="A17" s="25" t="s">
        <v>31</v>
      </c>
      <c r="B17" s="25">
        <v>-1.3002421307505507E-2</v>
      </c>
      <c r="C17" s="25">
        <v>2.053112034058574E-2</v>
      </c>
      <c r="D17" s="25">
        <v>-0.63330305856726354</v>
      </c>
      <c r="E17" s="25">
        <v>0.54989760970429047</v>
      </c>
      <c r="F17" s="25">
        <v>-6.3240262986168305E-2</v>
      </c>
      <c r="G17" s="25">
        <v>3.7235420371157284E-2</v>
      </c>
      <c r="H17" s="25">
        <v>-6.3240262986168305E-2</v>
      </c>
      <c r="I17" s="25">
        <v>3.7235420371157284E-2</v>
      </c>
    </row>
    <row r="18" spans="1:9" ht="17" thickBot="1" x14ac:dyDescent="0.25">
      <c r="A18" s="26" t="s">
        <v>44</v>
      </c>
      <c r="B18" s="26">
        <v>4.0322841000807106</v>
      </c>
      <c r="C18" s="26">
        <v>2.4517501550256473E-2</v>
      </c>
      <c r="D18" s="26">
        <v>164.46553870161904</v>
      </c>
      <c r="E18" s="26">
        <v>3.4087994293203759E-12</v>
      </c>
      <c r="F18" s="26">
        <v>3.9722919349769228</v>
      </c>
      <c r="G18" s="26">
        <v>4.0922762651844984</v>
      </c>
      <c r="H18" s="26">
        <v>3.9722919349769228</v>
      </c>
      <c r="I18" s="26">
        <v>4.0922762651844984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REGRESSIONE 1</vt:lpstr>
      <vt:lpstr>BATTITI</vt:lpstr>
      <vt:lpstr>REGRESSIONE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2018-01-24T07:30:15Z</dcterms:created>
  <dcterms:modified xsi:type="dcterms:W3CDTF">2018-02-23T16:25:15Z</dcterms:modified>
</cp:coreProperties>
</file>